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60" windowHeight="4440" activeTab="0"/>
  </bookViews>
  <sheets>
    <sheet name="BS" sheetId="1" r:id="rId1"/>
    <sheet name="IS" sheetId="2" r:id="rId2"/>
    <sheet name="Equity" sheetId="3" r:id="rId3"/>
    <sheet name="CF" sheetId="4" r:id="rId4"/>
  </sheets>
  <externalReferences>
    <externalReference r:id="rId7"/>
    <externalReference r:id="rId8"/>
  </externalReferences>
  <definedNames>
    <definedName name="_xlnm.Print_Area" localSheetId="0">'BS'!$A$1:$F$59</definedName>
    <definedName name="_xlnm.Print_Area" localSheetId="2">'Equity'!$A$1:$F$27</definedName>
    <definedName name="_xlnm.Print_Area" localSheetId="1">'IS'!$A$1:$G$44</definedName>
  </definedNames>
  <calcPr fullCalcOnLoad="1"/>
</workbook>
</file>

<file path=xl/sharedStrings.xml><?xml version="1.0" encoding="utf-8"?>
<sst xmlns="http://schemas.openxmlformats.org/spreadsheetml/2006/main" count="174" uniqueCount="102">
  <si>
    <t>FACB RESORTS BERHAD (6461-P)</t>
  </si>
  <si>
    <t>QUARTERLY REPORT</t>
  </si>
  <si>
    <t>(The figures have not been audited.)</t>
  </si>
  <si>
    <t>As at</t>
  </si>
  <si>
    <t>31/3/2003</t>
  </si>
  <si>
    <t>RM'000</t>
  </si>
  <si>
    <t>Property, Plant and Equipment</t>
  </si>
  <si>
    <t>Deferred Land and Development Expenditure</t>
  </si>
  <si>
    <t>Interest In Associated Companies</t>
  </si>
  <si>
    <t>Other Investments</t>
  </si>
  <si>
    <t>Capital Work-In-Progress</t>
  </si>
  <si>
    <t>Goodwill on Consolidation</t>
  </si>
  <si>
    <t>Current Assets</t>
  </si>
  <si>
    <t>Land and Development Expenditure</t>
  </si>
  <si>
    <t>Inventories</t>
  </si>
  <si>
    <t>Receivables, Deposits and Prepayments</t>
  </si>
  <si>
    <t>Cash, Bank Balances and Deposits</t>
  </si>
  <si>
    <t>Current Liabilities</t>
  </si>
  <si>
    <t>Payables, Deposits and Accruals</t>
  </si>
  <si>
    <t>Short Term Borrowings</t>
  </si>
  <si>
    <t>Taxation</t>
  </si>
  <si>
    <t>Capital and Reserves</t>
  </si>
  <si>
    <t>Share Capital</t>
  </si>
  <si>
    <t>Reserves</t>
  </si>
  <si>
    <t>Shareholders' Equity</t>
  </si>
  <si>
    <t>Long Term Liabilities</t>
  </si>
  <si>
    <t>Borrowings</t>
  </si>
  <si>
    <t>Bonds</t>
  </si>
  <si>
    <t>Other deferred liabilities</t>
  </si>
  <si>
    <t>Total Capital Employed</t>
  </si>
  <si>
    <t>Net Tangible Assets Per Share (sen)</t>
  </si>
  <si>
    <t xml:space="preserve">(The Condensed Consolidated Balance Sheets should be read in conjunction with the Annual </t>
  </si>
  <si>
    <t xml:space="preserve">Current </t>
  </si>
  <si>
    <t>Comparative</t>
  </si>
  <si>
    <t>Current</t>
  </si>
  <si>
    <t>Preceding</t>
  </si>
  <si>
    <t>quarter</t>
  </si>
  <si>
    <t>year</t>
  </si>
  <si>
    <t>ended</t>
  </si>
  <si>
    <t>Revenue</t>
  </si>
  <si>
    <t>Operating expenses</t>
  </si>
  <si>
    <t>Other operating income</t>
  </si>
  <si>
    <t>Finance costs</t>
  </si>
  <si>
    <t>Share of associated results</t>
  </si>
  <si>
    <t>Loss before taxation</t>
  </si>
  <si>
    <t>Loss after taxation before minority interest</t>
  </si>
  <si>
    <t>Minority interest</t>
  </si>
  <si>
    <t>(Loss)/ Earnings per share (sen)</t>
  </si>
  <si>
    <t>Basic</t>
  </si>
  <si>
    <t>Fully diluted</t>
  </si>
  <si>
    <t>N/A</t>
  </si>
  <si>
    <t>Reserve</t>
  </si>
  <si>
    <t>Share</t>
  </si>
  <si>
    <t>Attributable</t>
  </si>
  <si>
    <t>Accumulated</t>
  </si>
  <si>
    <t>capital</t>
  </si>
  <si>
    <t>to Capital</t>
  </si>
  <si>
    <t>to Revenue</t>
  </si>
  <si>
    <t>Losses</t>
  </si>
  <si>
    <t>Total</t>
  </si>
  <si>
    <t>Movement during the year</t>
  </si>
  <si>
    <t>Adjustments for non-cash flow items :-</t>
  </si>
  <si>
    <t>Non-cash items</t>
  </si>
  <si>
    <t>Operating loss before working capital changes</t>
  </si>
  <si>
    <t>Changes in working capital :-</t>
  </si>
  <si>
    <t>Net change in current assets</t>
  </si>
  <si>
    <t>Net change in current liabilities</t>
  </si>
  <si>
    <t>Income tax paid</t>
  </si>
  <si>
    <t>Investing activities</t>
  </si>
  <si>
    <t>Net cash flows used in investing activities</t>
  </si>
  <si>
    <t>Financing activities</t>
  </si>
  <si>
    <t>Drawndown of borrowings</t>
  </si>
  <si>
    <t>Repayment of borrowings</t>
  </si>
  <si>
    <t>Net change in cash &amp; cash equivalents</t>
  </si>
  <si>
    <t xml:space="preserve"> </t>
  </si>
  <si>
    <t>Translation exchange difference</t>
  </si>
  <si>
    <t>Movement during the period</t>
  </si>
  <si>
    <t>Net change in development expenditure</t>
  </si>
  <si>
    <t xml:space="preserve"> to the interim financial statements.)</t>
  </si>
  <si>
    <t>Loss for the period</t>
  </si>
  <si>
    <t>Net Current  (Liabilities) / Assets</t>
  </si>
  <si>
    <t>Condensed Consolidated Statement of Changes in Equity</t>
  </si>
  <si>
    <t>Condensed Consolidated Balance Sheets</t>
  </si>
  <si>
    <t>Condensed Consolidated Income Statements</t>
  </si>
  <si>
    <t>Condensed Consolidated Cash Flow Statements</t>
  </si>
  <si>
    <t>31/03/2004</t>
  </si>
  <si>
    <t>Balance at 31/03/2004</t>
  </si>
  <si>
    <t>Purchase of property, plant &amp; equipment</t>
  </si>
  <si>
    <t>Proceed from disposal of property, plant &amp; equipment</t>
  </si>
  <si>
    <t>Minority Interest</t>
  </si>
  <si>
    <t>Loss from operations</t>
  </si>
  <si>
    <t>As at 30 June 2004</t>
  </si>
  <si>
    <t>30/06/2004</t>
  </si>
  <si>
    <t xml:space="preserve"> Financial Report for the year ended 31 March 2004 and the accompanying explanatory notes attached </t>
  </si>
  <si>
    <t>For The Financial Year Ended 30 June 2004</t>
  </si>
  <si>
    <t>30/06/2003</t>
  </si>
  <si>
    <t>Balance at 01/04/2003</t>
  </si>
  <si>
    <t>Balance at 30/06/2004</t>
  </si>
  <si>
    <t>Cash &amp; cash equivalents at beginning of the period/ year</t>
  </si>
  <si>
    <t>Cash &amp; cash equivalents at end of the period/year</t>
  </si>
  <si>
    <t>Net cash flows (used in)/generated from operating activities</t>
  </si>
  <si>
    <t>Net cash flows (ueed in)/ generated from financing activities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</si>
</sst>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0_);\(0\)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1"/>
      <name val="Tms Rmn"/>
      <family val="0"/>
    </font>
    <font>
      <b/>
      <u val="single"/>
      <sz val="8"/>
      <name val="Times New Roman"/>
      <family val="1"/>
    </font>
    <font>
      <u val="singleAccounting"/>
      <sz val="8"/>
      <name val="Times New Roman"/>
      <family val="1"/>
    </font>
    <font>
      <sz val="8"/>
      <name val="Arial"/>
      <family val="0"/>
    </font>
    <font>
      <sz val="8"/>
      <color indexed="56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3"/>
      <color indexed="23"/>
      <name val="Times New Roman"/>
      <family val="1"/>
    </font>
    <font>
      <sz val="5"/>
      <color indexed="55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37" fontId="6" fillId="0" borderId="0">
      <alignment/>
      <protection/>
    </xf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37" fontId="4" fillId="0" borderId="0" xfId="21" applyFont="1" applyFill="1" applyAlignment="1">
      <alignment horizontal="centerContinuous" vertical="center"/>
      <protection/>
    </xf>
    <xf numFmtId="37" fontId="5" fillId="0" borderId="0" xfId="21" applyFont="1" applyFill="1" applyAlignment="1">
      <alignment vertical="center"/>
      <protection/>
    </xf>
    <xf numFmtId="37" fontId="5" fillId="0" borderId="0" xfId="21" applyFont="1" applyFill="1" applyAlignment="1">
      <alignment horizontal="center" vertical="center"/>
      <protection/>
    </xf>
    <xf numFmtId="174" fontId="5" fillId="0" borderId="0" xfId="21" applyNumberFormat="1" applyFont="1" applyFill="1" applyAlignment="1">
      <alignment horizontal="center" vertical="center"/>
      <protection/>
    </xf>
    <xf numFmtId="37" fontId="7" fillId="0" borderId="0" xfId="21" applyFont="1" applyFill="1" applyAlignment="1">
      <alignment vertical="center"/>
      <protection/>
    </xf>
    <xf numFmtId="37" fontId="5" fillId="0" borderId="1" xfId="21" applyFont="1" applyFill="1" applyBorder="1" applyAlignment="1">
      <alignment horizontal="center" vertical="center"/>
      <protection/>
    </xf>
    <xf numFmtId="37" fontId="5" fillId="0" borderId="0" xfId="21" applyFont="1" applyFill="1" applyBorder="1" applyAlignment="1">
      <alignment horizontal="center" vertical="center"/>
      <protection/>
    </xf>
    <xf numFmtId="37" fontId="7" fillId="0" borderId="0" xfId="21" applyFont="1" applyFill="1" applyAlignment="1" quotePrefix="1">
      <alignment vertical="center"/>
      <protection/>
    </xf>
    <xf numFmtId="173" fontId="5" fillId="0" borderId="0" xfId="21" applyNumberFormat="1" applyFont="1" applyFill="1" applyAlignment="1">
      <alignment horizontal="center" vertical="center"/>
      <protection/>
    </xf>
    <xf numFmtId="173" fontId="5" fillId="0" borderId="0" xfId="21" applyNumberFormat="1" applyFont="1" applyFill="1" applyAlignment="1">
      <alignment vertical="center"/>
      <protection/>
    </xf>
    <xf numFmtId="37" fontId="5" fillId="0" borderId="0" xfId="21" applyFont="1" applyFill="1" applyBorder="1" applyAlignment="1">
      <alignment vertical="center"/>
      <protection/>
    </xf>
    <xf numFmtId="173" fontId="5" fillId="0" borderId="0" xfId="15" applyNumberFormat="1" applyFont="1" applyFill="1" applyBorder="1" applyAlignment="1">
      <alignment vertical="center"/>
    </xf>
    <xf numFmtId="43" fontId="5" fillId="0" borderId="0" xfId="15" applyFont="1" applyFill="1" applyAlignment="1">
      <alignment vertical="center"/>
    </xf>
    <xf numFmtId="173" fontId="5" fillId="0" borderId="0" xfId="15" applyNumberFormat="1" applyFont="1" applyFill="1" applyAlignment="1">
      <alignment vertical="center"/>
    </xf>
    <xf numFmtId="37" fontId="5" fillId="0" borderId="0" xfId="21" applyNumberFormat="1" applyFont="1" applyFill="1" applyAlignment="1">
      <alignment vertical="center"/>
      <protection/>
    </xf>
    <xf numFmtId="37" fontId="5" fillId="0" borderId="2" xfId="21" applyFont="1" applyFill="1" applyBorder="1" applyAlignment="1">
      <alignment vertical="center"/>
      <protection/>
    </xf>
    <xf numFmtId="0" fontId="5" fillId="0" borderId="0" xfId="0" applyFont="1" applyAlignment="1">
      <alignment/>
    </xf>
    <xf numFmtId="173" fontId="5" fillId="0" borderId="0" xfId="15" applyNumberFormat="1" applyFont="1" applyAlignment="1">
      <alignment horizontal="center"/>
    </xf>
    <xf numFmtId="173" fontId="5" fillId="0" borderId="1" xfId="15" applyNumberFormat="1" applyFont="1" applyBorder="1" applyAlignment="1">
      <alignment horizontal="center"/>
    </xf>
    <xf numFmtId="173" fontId="5" fillId="0" borderId="0" xfId="15" applyNumberFormat="1" applyFont="1" applyBorder="1" applyAlignment="1">
      <alignment horizontal="center"/>
    </xf>
    <xf numFmtId="173" fontId="5" fillId="0" borderId="3" xfId="15" applyNumberFormat="1" applyFont="1" applyBorder="1" applyAlignment="1">
      <alignment horizontal="center"/>
    </xf>
    <xf numFmtId="173" fontId="5" fillId="0" borderId="2" xfId="15" applyNumberFormat="1" applyFont="1" applyBorder="1" applyAlignment="1">
      <alignment horizontal="center"/>
    </xf>
    <xf numFmtId="173" fontId="5" fillId="0" borderId="0" xfId="15" applyNumberFormat="1" applyFont="1" applyAlignment="1">
      <alignment/>
    </xf>
    <xf numFmtId="173" fontId="5" fillId="0" borderId="4" xfId="15" applyNumberFormat="1" applyFont="1" applyBorder="1" applyAlignment="1">
      <alignment horizontal="center"/>
    </xf>
    <xf numFmtId="173" fontId="5" fillId="0" borderId="5" xfId="15" applyNumberFormat="1" applyFont="1" applyBorder="1" applyAlignment="1">
      <alignment horizontal="center"/>
    </xf>
    <xf numFmtId="173" fontId="5" fillId="0" borderId="6" xfId="15" applyNumberFormat="1" applyFont="1" applyBorder="1" applyAlignment="1">
      <alignment horizontal="center"/>
    </xf>
    <xf numFmtId="173" fontId="5" fillId="0" borderId="7" xfId="15" applyNumberFormat="1" applyFont="1" applyBorder="1" applyAlignment="1">
      <alignment horizontal="center"/>
    </xf>
    <xf numFmtId="173" fontId="5" fillId="0" borderId="8" xfId="15" applyNumberFormat="1" applyFont="1" applyBorder="1" applyAlignment="1">
      <alignment horizontal="center"/>
    </xf>
    <xf numFmtId="173" fontId="5" fillId="0" borderId="9" xfId="15" applyNumberFormat="1" applyFont="1" applyBorder="1" applyAlignment="1">
      <alignment horizontal="center"/>
    </xf>
    <xf numFmtId="173" fontId="5" fillId="0" borderId="10" xfId="15" applyNumberFormat="1" applyFont="1" applyBorder="1" applyAlignment="1">
      <alignment horizontal="center"/>
    </xf>
    <xf numFmtId="173" fontId="5" fillId="0" borderId="1" xfId="15" applyNumberFormat="1" applyFont="1" applyBorder="1" applyAlignment="1" quotePrefix="1">
      <alignment horizontal="center"/>
    </xf>
    <xf numFmtId="173" fontId="8" fillId="0" borderId="5" xfId="15" applyNumberFormat="1" applyFont="1" applyBorder="1" applyAlignment="1" quotePrefix="1">
      <alignment horizontal="center"/>
    </xf>
    <xf numFmtId="173" fontId="5" fillId="0" borderId="0" xfId="15" applyNumberFormat="1" applyFont="1" applyFill="1" applyBorder="1" applyAlignment="1">
      <alignment horizontal="center"/>
    </xf>
    <xf numFmtId="173" fontId="5" fillId="0" borderId="0" xfId="15" applyNumberFormat="1" applyFont="1" applyBorder="1" applyAlignment="1">
      <alignment/>
    </xf>
    <xf numFmtId="173" fontId="5" fillId="0" borderId="11" xfId="15" applyNumberFormat="1" applyFont="1" applyFill="1" applyBorder="1" applyAlignment="1">
      <alignment horizontal="center"/>
    </xf>
    <xf numFmtId="173" fontId="5" fillId="0" borderId="12" xfId="15" applyNumberFormat="1" applyFont="1" applyFill="1" applyBorder="1" applyAlignment="1">
      <alignment horizontal="center"/>
    </xf>
    <xf numFmtId="173" fontId="5" fillId="0" borderId="0" xfId="15" applyNumberFormat="1" applyFont="1" applyFill="1" applyAlignment="1">
      <alignment horizontal="center"/>
    </xf>
    <xf numFmtId="173" fontId="5" fillId="0" borderId="0" xfId="15" applyNumberFormat="1" applyFont="1" applyBorder="1" applyAlignment="1" quotePrefix="1">
      <alignment horizontal="center"/>
    </xf>
    <xf numFmtId="173" fontId="5" fillId="0" borderId="13" xfId="15" applyNumberFormat="1" applyFont="1" applyFill="1" applyBorder="1" applyAlignment="1">
      <alignment horizontal="center"/>
    </xf>
    <xf numFmtId="173" fontId="5" fillId="0" borderId="0" xfId="0" applyNumberFormat="1" applyFont="1" applyAlignment="1">
      <alignment/>
    </xf>
    <xf numFmtId="37" fontId="5" fillId="0" borderId="1" xfId="21" applyFont="1" applyFill="1" applyBorder="1" applyAlignment="1">
      <alignment vertical="center"/>
      <protection/>
    </xf>
    <xf numFmtId="173" fontId="5" fillId="0" borderId="1" xfId="15" applyNumberFormat="1" applyFont="1" applyFill="1" applyBorder="1" applyAlignment="1">
      <alignment vertical="center"/>
    </xf>
    <xf numFmtId="173" fontId="5" fillId="0" borderId="10" xfId="15" applyNumberFormat="1" applyFont="1" applyFill="1" applyBorder="1" applyAlignment="1">
      <alignment horizontal="center"/>
    </xf>
    <xf numFmtId="173" fontId="10" fillId="0" borderId="0" xfId="15" applyNumberFormat="1" applyFont="1" applyAlignment="1">
      <alignment/>
    </xf>
    <xf numFmtId="173" fontId="10" fillId="0" borderId="1" xfId="15" applyNumberFormat="1" applyFont="1" applyBorder="1" applyAlignment="1">
      <alignment/>
    </xf>
    <xf numFmtId="173" fontId="5" fillId="0" borderId="1" xfId="15" applyNumberFormat="1" applyFont="1" applyBorder="1" applyAlignment="1">
      <alignment/>
    </xf>
    <xf numFmtId="43" fontId="5" fillId="0" borderId="0" xfId="15" applyNumberFormat="1" applyFont="1" applyAlignment="1">
      <alignment/>
    </xf>
    <xf numFmtId="173" fontId="5" fillId="0" borderId="7" xfId="15" applyNumberFormat="1" applyFont="1" applyBorder="1" applyAlignment="1">
      <alignment horizontal="right"/>
    </xf>
    <xf numFmtId="173" fontId="5" fillId="0" borderId="2" xfId="15" applyNumberFormat="1" applyFont="1" applyFill="1" applyBorder="1" applyAlignment="1">
      <alignment/>
    </xf>
    <xf numFmtId="173" fontId="5" fillId="0" borderId="0" xfId="15" applyNumberFormat="1" applyFont="1" applyFill="1" applyAlignment="1">
      <alignment/>
    </xf>
    <xf numFmtId="173" fontId="13" fillId="0" borderId="0" xfId="15" applyNumberFormat="1" applyFont="1" applyAlignment="1">
      <alignment horizontal="center"/>
    </xf>
    <xf numFmtId="37" fontId="14" fillId="0" borderId="0" xfId="21" applyFont="1" applyFill="1" applyAlignment="1">
      <alignment vertical="center"/>
      <protection/>
    </xf>
    <xf numFmtId="173" fontId="5" fillId="0" borderId="1" xfId="15" applyNumberFormat="1" applyFont="1" applyFill="1" applyBorder="1" applyAlignment="1">
      <alignment horizontal="center"/>
    </xf>
    <xf numFmtId="173" fontId="5" fillId="0" borderId="2" xfId="15" applyNumberFormat="1" applyFont="1" applyFill="1" applyBorder="1" applyAlignment="1">
      <alignment horizontal="center"/>
    </xf>
    <xf numFmtId="173" fontId="5" fillId="0" borderId="0" xfId="15" applyNumberFormat="1" applyFont="1" applyFill="1" applyBorder="1" applyAlignment="1">
      <alignment/>
    </xf>
    <xf numFmtId="173" fontId="5" fillId="0" borderId="3" xfId="15" applyNumberFormat="1" applyFont="1" applyFill="1" applyBorder="1" applyAlignment="1">
      <alignment horizontal="center"/>
    </xf>
    <xf numFmtId="173" fontId="5" fillId="0" borderId="0" xfId="0" applyNumberFormat="1" applyFont="1" applyFill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S, P&amp;L - Dec 99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My%20Documents\kenneth\Quarterly%20reporting\new\Mar2003\4th%20Qtr%20-%20BS,PL,CF,ety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Yap\My%20Documents\Group\Console\Mar'04console'4-5-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&amp;L"/>
    </sheetNames>
    <sheetDataSet>
      <sheetData sheetId="0">
        <row r="1">
          <cell r="A1" t="str">
            <v>FACB RESORTS BERHAD (6461-P)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SEB-BS"/>
      <sheetName val="MSEB-IS"/>
      <sheetName val="MSEB-Equity"/>
      <sheetName val="MSEB-CF"/>
      <sheetName val="Analysis IS-rev'qtr"/>
      <sheetName val="Analysis IS-rev'yr"/>
      <sheetName val="Analysis IS-Financial Performan"/>
      <sheetName val="Analysis IS-loss'03"/>
      <sheetName val="Analysis IS-Segmental"/>
      <sheetName val="Ana.BS-L&amp;D"/>
      <sheetName val="Ana.BS-Assc;Oth.Inv;Def &amp; Bond"/>
      <sheetName val="Ana.BS-Borrowing"/>
      <sheetName val="Ana.BS-Recei&amp;Payable"/>
      <sheetName val="workings-BS"/>
      <sheetName val="workings-PL"/>
      <sheetName val="workigs-INTER-CPY BALANCES"/>
      <sheetName val="workings-MI'3'04"/>
      <sheetName val="workings-new cadj"/>
      <sheetName val="workings-Oth"/>
      <sheetName val="workings-Retained profit"/>
      <sheetName val="workings-caje"/>
      <sheetName val="workings-INV.IN.ASSC"/>
    </sheetNames>
    <sheetDataSet>
      <sheetData sheetId="0">
        <row r="52">
          <cell r="E52">
            <v>42.85020728451376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workbookViewId="0" topLeftCell="A20">
      <selection activeCell="E52" sqref="E52"/>
    </sheetView>
  </sheetViews>
  <sheetFormatPr defaultColWidth="9.140625" defaultRowHeight="12.75"/>
  <cols>
    <col min="1" max="3" width="9.140625" style="20" customWidth="1"/>
    <col min="4" max="4" width="19.28125" style="20" customWidth="1"/>
    <col min="5" max="5" width="12.00390625" style="21" customWidth="1"/>
    <col min="6" max="6" width="13.8515625" style="21" customWidth="1"/>
    <col min="7" max="16384" width="9.140625" style="20" customWidth="1"/>
  </cols>
  <sheetData>
    <row r="1" ht="11.25">
      <c r="A1" s="1" t="s">
        <v>0</v>
      </c>
    </row>
    <row r="2" ht="11.25">
      <c r="A2" s="1" t="s">
        <v>1</v>
      </c>
    </row>
    <row r="4" ht="11.25">
      <c r="A4" s="1" t="s">
        <v>82</v>
      </c>
    </row>
    <row r="5" ht="11.25">
      <c r="A5" s="1" t="s">
        <v>91</v>
      </c>
    </row>
    <row r="6" spans="1:6" ht="11.25">
      <c r="A6" s="20" t="s">
        <v>2</v>
      </c>
      <c r="E6" s="21" t="s">
        <v>3</v>
      </c>
      <c r="F6" s="21" t="s">
        <v>3</v>
      </c>
    </row>
    <row r="7" spans="5:6" ht="11.25">
      <c r="E7" s="34" t="s">
        <v>92</v>
      </c>
      <c r="F7" s="34" t="s">
        <v>85</v>
      </c>
    </row>
    <row r="8" spans="5:6" ht="11.25">
      <c r="E8" s="21" t="s">
        <v>5</v>
      </c>
      <c r="F8" s="21" t="s">
        <v>5</v>
      </c>
    </row>
    <row r="9" ht="11.25">
      <c r="E9" s="40"/>
    </row>
    <row r="10" spans="1:6" ht="11.25">
      <c r="A10" s="20" t="s">
        <v>6</v>
      </c>
      <c r="E10" s="40">
        <v>363589</v>
      </c>
      <c r="F10" s="21">
        <v>364717</v>
      </c>
    </row>
    <row r="11" ht="11.25">
      <c r="E11" s="40" t="s">
        <v>74</v>
      </c>
    </row>
    <row r="12" spans="1:8" ht="11.25">
      <c r="A12" s="20" t="s">
        <v>7</v>
      </c>
      <c r="E12" s="40">
        <v>650128</v>
      </c>
      <c r="F12" s="21">
        <v>649653</v>
      </c>
      <c r="H12" s="43"/>
    </row>
    <row r="13" ht="11.25">
      <c r="E13" s="40" t="s">
        <v>74</v>
      </c>
    </row>
    <row r="14" spans="1:6" ht="11.25">
      <c r="A14" s="20" t="s">
        <v>8</v>
      </c>
      <c r="E14" s="40">
        <v>1893</v>
      </c>
      <c r="F14" s="21">
        <v>1912</v>
      </c>
    </row>
    <row r="15" ht="11.25">
      <c r="E15" s="40"/>
    </row>
    <row r="16" spans="1:6" ht="11.25">
      <c r="A16" s="20" t="s">
        <v>9</v>
      </c>
      <c r="E16" s="40">
        <v>622</v>
      </c>
      <c r="F16" s="21">
        <v>622</v>
      </c>
    </row>
    <row r="17" ht="11.25">
      <c r="E17" s="40"/>
    </row>
    <row r="18" spans="1:6" ht="11.25">
      <c r="A18" s="20" t="s">
        <v>10</v>
      </c>
      <c r="E18" s="40">
        <v>386651</v>
      </c>
      <c r="F18" s="21">
        <v>386651</v>
      </c>
    </row>
    <row r="19" ht="11.25">
      <c r="E19" s="40"/>
    </row>
    <row r="20" spans="1:6" ht="11.25">
      <c r="A20" s="20" t="s">
        <v>11</v>
      </c>
      <c r="E20" s="56">
        <v>30535</v>
      </c>
      <c r="F20" s="56">
        <v>31557</v>
      </c>
    </row>
    <row r="21" spans="5:6" ht="11.25">
      <c r="E21" s="40">
        <f>SUM(E10:E20)</f>
        <v>1433418</v>
      </c>
      <c r="F21" s="40">
        <f>SUM(F10:F20)</f>
        <v>1435112</v>
      </c>
    </row>
    <row r="22" ht="11.25">
      <c r="E22" s="40"/>
    </row>
    <row r="23" spans="1:5" ht="11.25">
      <c r="A23" s="20" t="s">
        <v>12</v>
      </c>
      <c r="E23" s="40"/>
    </row>
    <row r="24" spans="2:9" ht="11.25">
      <c r="B24" s="20" t="s">
        <v>13</v>
      </c>
      <c r="E24" s="42">
        <v>31377</v>
      </c>
      <c r="F24" s="31">
        <v>31967</v>
      </c>
      <c r="H24" s="43"/>
      <c r="I24" s="43"/>
    </row>
    <row r="25" spans="2:8" ht="11.25">
      <c r="B25" s="20" t="s">
        <v>14</v>
      </c>
      <c r="E25" s="38">
        <v>5048</v>
      </c>
      <c r="F25" s="32">
        <v>5420</v>
      </c>
      <c r="H25" s="43"/>
    </row>
    <row r="26" spans="2:8" ht="11.25">
      <c r="B26" s="20" t="s">
        <v>15</v>
      </c>
      <c r="E26" s="38">
        <v>353405</v>
      </c>
      <c r="F26" s="32">
        <v>352162</v>
      </c>
      <c r="H26" s="43"/>
    </row>
    <row r="27" spans="2:8" ht="11.25">
      <c r="B27" s="20" t="s">
        <v>16</v>
      </c>
      <c r="E27" s="39">
        <v>9302</v>
      </c>
      <c r="F27" s="33">
        <v>17112</v>
      </c>
      <c r="H27" s="60"/>
    </row>
    <row r="28" spans="5:8" ht="11.25">
      <c r="E28" s="40">
        <f>SUM(E24:E27)</f>
        <v>399132</v>
      </c>
      <c r="F28" s="21">
        <f>SUM(F24:F27)</f>
        <v>406661</v>
      </c>
      <c r="H28" s="43"/>
    </row>
    <row r="29" spans="1:5" ht="11.25">
      <c r="A29" s="20" t="s">
        <v>17</v>
      </c>
      <c r="E29" s="40"/>
    </row>
    <row r="30" spans="2:8" ht="11.25">
      <c r="B30" s="20" t="s">
        <v>18</v>
      </c>
      <c r="E30" s="42">
        <v>136422</v>
      </c>
      <c r="F30" s="31">
        <v>139327</v>
      </c>
      <c r="H30" s="43"/>
    </row>
    <row r="31" spans="2:6" ht="11.25">
      <c r="B31" s="20" t="s">
        <v>19</v>
      </c>
      <c r="E31" s="38">
        <v>131507</v>
      </c>
      <c r="F31" s="32">
        <v>130563</v>
      </c>
    </row>
    <row r="32" spans="2:6" ht="11.25">
      <c r="B32" s="20" t="s">
        <v>20</v>
      </c>
      <c r="E32" s="38">
        <v>155542</v>
      </c>
      <c r="F32" s="32">
        <v>155547</v>
      </c>
    </row>
    <row r="33" spans="2:6" ht="11.25">
      <c r="B33" s="20" t="s">
        <v>27</v>
      </c>
      <c r="E33" s="39">
        <v>390085</v>
      </c>
      <c r="F33" s="33">
        <v>0</v>
      </c>
    </row>
    <row r="34" spans="5:6" ht="11.25">
      <c r="E34" s="40">
        <f>SUM(E30:E33)</f>
        <v>813556</v>
      </c>
      <c r="F34" s="21">
        <f>SUM(F30:F33)</f>
        <v>425437</v>
      </c>
    </row>
    <row r="35" ht="11.25">
      <c r="E35" s="40"/>
    </row>
    <row r="36" spans="1:6" ht="11.25">
      <c r="A36" s="20" t="s">
        <v>80</v>
      </c>
      <c r="E36" s="40">
        <f>+E28-E34</f>
        <v>-414424</v>
      </c>
      <c r="F36" s="21">
        <f>+F28-F34</f>
        <v>-18776</v>
      </c>
    </row>
    <row r="37" ht="11.25">
      <c r="E37" s="40"/>
    </row>
    <row r="38" spans="5:6" ht="12" thickBot="1">
      <c r="E38" s="57">
        <f>+E21+E36</f>
        <v>1018994</v>
      </c>
      <c r="F38" s="25">
        <f>+F21+F36</f>
        <v>1416336</v>
      </c>
    </row>
    <row r="39" ht="12" thickTop="1">
      <c r="E39" s="40"/>
    </row>
    <row r="40" spans="1:5" ht="11.25">
      <c r="A40" s="1" t="s">
        <v>21</v>
      </c>
      <c r="E40" s="40"/>
    </row>
    <row r="41" spans="1:6" ht="11.25">
      <c r="A41" s="20" t="s">
        <v>22</v>
      </c>
      <c r="E41" s="42">
        <v>1015030</v>
      </c>
      <c r="F41" s="31">
        <v>1015030</v>
      </c>
    </row>
    <row r="42" spans="1:6" ht="11.25">
      <c r="A42" s="20" t="s">
        <v>23</v>
      </c>
      <c r="E42" s="39">
        <f>Equity!C19+Equity!D19+Equity!E19</f>
        <v>-133197</v>
      </c>
      <c r="F42" s="46">
        <v>-119090</v>
      </c>
    </row>
    <row r="43" spans="1:6" ht="11.25">
      <c r="A43" s="20" t="s">
        <v>24</v>
      </c>
      <c r="E43" s="21">
        <f>SUM(E41:E42)</f>
        <v>881833</v>
      </c>
      <c r="F43" s="21">
        <f>SUM(F41:F42)</f>
        <v>895940</v>
      </c>
    </row>
    <row r="45" spans="1:6" ht="11.25">
      <c r="A45" s="20" t="s">
        <v>89</v>
      </c>
      <c r="E45" s="40">
        <v>644</v>
      </c>
      <c r="F45" s="21">
        <v>692</v>
      </c>
    </row>
    <row r="46" ht="11.25">
      <c r="E46" s="40"/>
    </row>
    <row r="47" spans="1:5" ht="11.25">
      <c r="A47" s="20" t="s">
        <v>25</v>
      </c>
      <c r="E47" s="40"/>
    </row>
    <row r="48" spans="2:6" ht="11.25">
      <c r="B48" s="20" t="s">
        <v>26</v>
      </c>
      <c r="E48" s="40">
        <v>6170</v>
      </c>
      <c r="F48" s="21">
        <v>5928</v>
      </c>
    </row>
    <row r="49" spans="2:6" ht="11.25">
      <c r="B49" s="20" t="s">
        <v>27</v>
      </c>
      <c r="E49" s="36">
        <v>0</v>
      </c>
      <c r="F49" s="21">
        <v>383429</v>
      </c>
    </row>
    <row r="50" spans="2:6" ht="11.25">
      <c r="B50" s="20" t="s">
        <v>28</v>
      </c>
      <c r="E50" s="40">
        <v>130347</v>
      </c>
      <c r="F50" s="40">
        <v>130347</v>
      </c>
    </row>
    <row r="52" spans="1:6" ht="11.25">
      <c r="A52" s="20" t="s">
        <v>29</v>
      </c>
      <c r="E52" s="24">
        <f>SUM(E43:E50)</f>
        <v>1018994</v>
      </c>
      <c r="F52" s="24">
        <f>SUM(F43:F50)</f>
        <v>1416336</v>
      </c>
    </row>
    <row r="53" ht="11.25">
      <c r="G53" s="43"/>
    </row>
    <row r="54" spans="1:6" ht="12" thickBot="1">
      <c r="A54" s="20" t="s">
        <v>30</v>
      </c>
      <c r="E54" s="30">
        <f>'[2]MSEB-BS'!$E$52</f>
        <v>42.85020728451376</v>
      </c>
      <c r="F54" s="30">
        <f>(+F43-F20)/2030060*100</f>
        <v>42.57918485167926</v>
      </c>
    </row>
    <row r="55" ht="12" thickTop="1"/>
    <row r="57" ht="11.25">
      <c r="A57" s="20" t="s">
        <v>31</v>
      </c>
    </row>
    <row r="58" ht="11.25">
      <c r="A58" s="20" t="s">
        <v>93</v>
      </c>
    </row>
    <row r="59" ht="11.25">
      <c r="A59" s="20" t="s">
        <v>78</v>
      </c>
    </row>
    <row r="60" spans="1:5" ht="11.25">
      <c r="A60" s="20" t="s">
        <v>74</v>
      </c>
      <c r="E60" s="54" t="s">
        <v>74</v>
      </c>
    </row>
    <row r="61" ht="11.25">
      <c r="A61" s="20" t="s">
        <v>74</v>
      </c>
    </row>
  </sheetData>
  <printOptions/>
  <pageMargins left="0.984251968503937" right="0.31496062992125984" top="0.984251968503937" bottom="0.3937007874015748" header="0.5118110236220472" footer="0.3937007874015748"/>
  <pageSetup horizontalDpi="600" verticalDpi="600" orientation="portrait" r:id="rId1"/>
  <headerFooter alignWithMargins="0">
    <oddFooter>&amp;C&amp;"Times New Roman,Regular"&amp;11Page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workbookViewId="0" topLeftCell="A4">
      <selection activeCell="F16" sqref="F16"/>
    </sheetView>
  </sheetViews>
  <sheetFormatPr defaultColWidth="9.140625" defaultRowHeight="12.75"/>
  <cols>
    <col min="1" max="1" width="9.140625" style="20" customWidth="1"/>
    <col min="2" max="2" width="34.28125" style="20" customWidth="1"/>
    <col min="3" max="3" width="2.28125" style="20" customWidth="1"/>
    <col min="4" max="4" width="13.140625" style="26" customWidth="1"/>
    <col min="5" max="5" width="12.7109375" style="26" customWidth="1"/>
    <col min="6" max="6" width="13.28125" style="26" customWidth="1"/>
    <col min="7" max="7" width="12.7109375" style="26" customWidth="1"/>
    <col min="8" max="16384" width="9.140625" style="20" customWidth="1"/>
  </cols>
  <sheetData>
    <row r="1" ht="11.25">
      <c r="A1" s="1" t="s">
        <v>0</v>
      </c>
    </row>
    <row r="3" ht="11.25">
      <c r="A3" s="1" t="s">
        <v>83</v>
      </c>
    </row>
    <row r="4" ht="11.25">
      <c r="A4" s="1" t="s">
        <v>94</v>
      </c>
    </row>
    <row r="5" ht="11.25">
      <c r="A5" s="20" t="s">
        <v>2</v>
      </c>
    </row>
    <row r="7" spans="4:7" ht="11.25">
      <c r="D7" s="27" t="s">
        <v>32</v>
      </c>
      <c r="E7" s="27" t="s">
        <v>33</v>
      </c>
      <c r="F7" s="27" t="s">
        <v>34</v>
      </c>
      <c r="G7" s="27" t="s">
        <v>35</v>
      </c>
    </row>
    <row r="8" spans="4:7" ht="11.25">
      <c r="D8" s="28" t="s">
        <v>36</v>
      </c>
      <c r="E8" s="28" t="s">
        <v>36</v>
      </c>
      <c r="F8" s="28" t="s">
        <v>37</v>
      </c>
      <c r="G8" s="28" t="str">
        <f>F8</f>
        <v>year</v>
      </c>
    </row>
    <row r="9" spans="4:7" ht="11.25">
      <c r="D9" s="28" t="s">
        <v>38</v>
      </c>
      <c r="E9" s="28" t="s">
        <v>38</v>
      </c>
      <c r="F9" s="28" t="s">
        <v>38</v>
      </c>
      <c r="G9" s="28" t="s">
        <v>38</v>
      </c>
    </row>
    <row r="10" spans="4:7" ht="13.5">
      <c r="D10" s="35" t="s">
        <v>92</v>
      </c>
      <c r="E10" s="35" t="s">
        <v>95</v>
      </c>
      <c r="F10" s="35" t="s">
        <v>92</v>
      </c>
      <c r="G10" s="35" t="s">
        <v>95</v>
      </c>
    </row>
    <row r="11" spans="4:7" ht="11.25">
      <c r="D11" s="29" t="s">
        <v>5</v>
      </c>
      <c r="E11" s="29" t="s">
        <v>5</v>
      </c>
      <c r="F11" s="29" t="s">
        <v>5</v>
      </c>
      <c r="G11" s="29" t="s">
        <v>5</v>
      </c>
    </row>
    <row r="13" spans="1:7" ht="11.25">
      <c r="A13" s="20" t="s">
        <v>39</v>
      </c>
      <c r="D13" s="26">
        <v>27682</v>
      </c>
      <c r="E13" s="26">
        <v>20300</v>
      </c>
      <c r="F13" s="26">
        <v>27682</v>
      </c>
      <c r="G13" s="26">
        <v>20300</v>
      </c>
    </row>
    <row r="14" spans="4:7" ht="11.25">
      <c r="D14" s="47"/>
      <c r="E14" s="47"/>
      <c r="F14" s="47"/>
      <c r="G14" s="47"/>
    </row>
    <row r="15" spans="1:8" ht="11.25">
      <c r="A15" s="20" t="s">
        <v>40</v>
      </c>
      <c r="C15" s="2"/>
      <c r="D15" s="26">
        <v>-31886</v>
      </c>
      <c r="E15" s="53">
        <v>-28127</v>
      </c>
      <c r="F15" s="26">
        <v>-31886</v>
      </c>
      <c r="G15" s="53">
        <v>-28127</v>
      </c>
      <c r="H15" s="20" t="s">
        <v>74</v>
      </c>
    </row>
    <row r="16" spans="4:7" ht="11.25">
      <c r="D16" s="47"/>
      <c r="E16" s="47"/>
      <c r="F16" s="47"/>
      <c r="G16" s="47"/>
    </row>
    <row r="17" spans="1:7" ht="11.25">
      <c r="A17" s="20" t="s">
        <v>41</v>
      </c>
      <c r="D17" s="49">
        <v>425</v>
      </c>
      <c r="E17" s="49">
        <v>630</v>
      </c>
      <c r="F17" s="49">
        <v>425</v>
      </c>
      <c r="G17" s="49">
        <v>630</v>
      </c>
    </row>
    <row r="18" spans="4:7" ht="11.25">
      <c r="D18" s="47"/>
      <c r="E18" s="47"/>
      <c r="F18" s="47"/>
      <c r="G18" s="47"/>
    </row>
    <row r="19" spans="1:7" ht="11.25">
      <c r="A19" s="20" t="s">
        <v>90</v>
      </c>
      <c r="D19" s="26">
        <f>SUM(D13:D17)</f>
        <v>-3779</v>
      </c>
      <c r="E19" s="26">
        <f>SUM(E13:E17)</f>
        <v>-7197</v>
      </c>
      <c r="F19" s="26">
        <f>SUM(F13:F17)</f>
        <v>-3779</v>
      </c>
      <c r="G19" s="26">
        <f>SUM(G13:G17)</f>
        <v>-7197</v>
      </c>
    </row>
    <row r="20" spans="4:7" ht="11.25">
      <c r="D20" s="47"/>
      <c r="E20" s="47"/>
      <c r="F20" s="47"/>
      <c r="G20" s="47"/>
    </row>
    <row r="21" spans="1:7" ht="11.25">
      <c r="A21" s="20" t="s">
        <v>42</v>
      </c>
      <c r="D21" s="26">
        <v>-10241</v>
      </c>
      <c r="E21" s="26">
        <v>-9447</v>
      </c>
      <c r="F21" s="26">
        <v>-10241</v>
      </c>
      <c r="G21" s="26">
        <v>-9447</v>
      </c>
    </row>
    <row r="22" spans="5:7" ht="11.25">
      <c r="E22" s="47"/>
      <c r="G22" s="47"/>
    </row>
    <row r="23" spans="1:7" ht="11.25">
      <c r="A23" s="20" t="s">
        <v>43</v>
      </c>
      <c r="D23" s="26">
        <v>-19</v>
      </c>
      <c r="E23" s="26">
        <v>-3</v>
      </c>
      <c r="F23" s="26">
        <v>-19</v>
      </c>
      <c r="G23" s="26">
        <v>-3</v>
      </c>
    </row>
    <row r="24" spans="4:7" ht="11.25">
      <c r="D24" s="49"/>
      <c r="E24" s="48"/>
      <c r="F24" s="49"/>
      <c r="G24" s="48"/>
    </row>
    <row r="25" spans="1:7" ht="11.25">
      <c r="A25" s="20" t="s">
        <v>44</v>
      </c>
      <c r="D25" s="26">
        <f>SUM(D19:D23)</f>
        <v>-14039</v>
      </c>
      <c r="E25" s="26">
        <f>SUM(E19:E23)</f>
        <v>-16647</v>
      </c>
      <c r="F25" s="26">
        <f>SUM(F19:F23)</f>
        <v>-14039</v>
      </c>
      <c r="G25" s="26">
        <f>SUM(G19:G23)</f>
        <v>-16647</v>
      </c>
    </row>
    <row r="26" spans="5:7" ht="11.25">
      <c r="E26" s="47"/>
      <c r="G26" s="47"/>
    </row>
    <row r="27" spans="1:7" ht="11.25">
      <c r="A27" s="20" t="s">
        <v>20</v>
      </c>
      <c r="D27" s="26">
        <v>5</v>
      </c>
      <c r="E27" s="26">
        <v>0</v>
      </c>
      <c r="F27" s="26">
        <v>5</v>
      </c>
      <c r="G27" s="26">
        <v>0</v>
      </c>
    </row>
    <row r="28" spans="4:7" ht="11.25">
      <c r="D28" s="49"/>
      <c r="E28" s="48"/>
      <c r="F28" s="49"/>
      <c r="G28" s="48"/>
    </row>
    <row r="29" spans="1:7" ht="11.25">
      <c r="A29" s="20" t="s">
        <v>45</v>
      </c>
      <c r="D29" s="26">
        <f>SUM(D25:D27)</f>
        <v>-14034</v>
      </c>
      <c r="E29" s="26">
        <f>SUM(E25:E27)</f>
        <v>-16647</v>
      </c>
      <c r="F29" s="26">
        <f>SUM(F25:F27)</f>
        <v>-14034</v>
      </c>
      <c r="G29" s="26">
        <f>SUM(G25:G27)</f>
        <v>-16647</v>
      </c>
    </row>
    <row r="30" spans="5:7" ht="11.25">
      <c r="E30" s="47"/>
      <c r="G30" s="47"/>
    </row>
    <row r="31" spans="1:7" ht="11.25">
      <c r="A31" s="20" t="s">
        <v>46</v>
      </c>
      <c r="D31" s="26">
        <v>48</v>
      </c>
      <c r="E31" s="26">
        <v>65</v>
      </c>
      <c r="F31" s="26">
        <v>48</v>
      </c>
      <c r="G31" s="26">
        <v>65</v>
      </c>
    </row>
    <row r="32" spans="4:9" ht="11.25">
      <c r="D32" s="47"/>
      <c r="E32" s="47"/>
      <c r="F32" s="47"/>
      <c r="G32" s="47"/>
      <c r="I32" s="20" t="s">
        <v>74</v>
      </c>
    </row>
    <row r="33" spans="1:7" ht="12" thickBot="1">
      <c r="A33" s="20" t="s">
        <v>79</v>
      </c>
      <c r="D33" s="52">
        <f>SUM(D29:D31)</f>
        <v>-13986</v>
      </c>
      <c r="E33" s="52">
        <f>SUM(E29:E31)</f>
        <v>-16582</v>
      </c>
      <c r="F33" s="52">
        <f>SUM(F29:F31)</f>
        <v>-13986</v>
      </c>
      <c r="G33" s="52">
        <f>SUM(G29:G31)</f>
        <v>-16582</v>
      </c>
    </row>
    <row r="34" spans="4:7" ht="12" thickTop="1">
      <c r="D34" s="47"/>
      <c r="E34" s="47"/>
      <c r="F34" s="47"/>
      <c r="G34" s="47"/>
    </row>
    <row r="35" spans="4:7" ht="11.25">
      <c r="D35" s="47"/>
      <c r="E35" s="47"/>
      <c r="F35" s="47"/>
      <c r="G35" s="47"/>
    </row>
    <row r="36" spans="1:7" ht="11.25">
      <c r="A36" s="20" t="s">
        <v>47</v>
      </c>
      <c r="D36" s="47"/>
      <c r="E36" s="47"/>
      <c r="F36" s="47"/>
      <c r="G36" s="47"/>
    </row>
    <row r="37" spans="2:7" ht="11.25">
      <c r="B37" s="20" t="s">
        <v>48</v>
      </c>
      <c r="D37" s="50">
        <f>+D33/2030060*100</f>
        <v>-0.6889451543304139</v>
      </c>
      <c r="E37" s="50">
        <f>+E33/2030060*100</f>
        <v>-0.8168231480842931</v>
      </c>
      <c r="F37" s="50">
        <f>+F33/2030060*100</f>
        <v>-0.6889451543304139</v>
      </c>
      <c r="G37" s="50">
        <f>+G33/2030060*100</f>
        <v>-0.8168231480842931</v>
      </c>
    </row>
    <row r="38" spans="2:7" ht="12" thickBot="1">
      <c r="B38" s="20" t="s">
        <v>49</v>
      </c>
      <c r="D38" s="51" t="s">
        <v>50</v>
      </c>
      <c r="E38" s="51" t="s">
        <v>50</v>
      </c>
      <c r="F38" s="51" t="s">
        <v>50</v>
      </c>
      <c r="G38" s="51" t="s">
        <v>50</v>
      </c>
    </row>
    <row r="39" ht="12" thickTop="1"/>
    <row r="42" ht="11.25">
      <c r="A42" s="20" t="s">
        <v>31</v>
      </c>
    </row>
    <row r="43" ht="11.25">
      <c r="A43" s="20" t="s">
        <v>93</v>
      </c>
    </row>
    <row r="44" ht="11.25">
      <c r="A44" s="20" t="s">
        <v>78</v>
      </c>
    </row>
  </sheetData>
  <printOptions/>
  <pageMargins left="0.984251968503937" right="0.5118110236220472" top="0.984251968503937" bottom="0.3937007874015748" header="0.5118110236220472" footer="0.3937007874015748"/>
  <pageSetup fitToHeight="1" fitToWidth="1" horizontalDpi="600" verticalDpi="600" orientation="portrait" scale="93" r:id="rId1"/>
  <headerFooter alignWithMargins="0">
    <oddFooter>&amp;C&amp;"Times New Roman,Regular"&amp;12Page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workbookViewId="0" topLeftCell="A1">
      <selection activeCell="F24" sqref="F24"/>
    </sheetView>
  </sheetViews>
  <sheetFormatPr defaultColWidth="8.28125" defaultRowHeight="15" customHeight="1"/>
  <cols>
    <col min="1" max="1" width="26.421875" style="5" customWidth="1"/>
    <col min="2" max="3" width="12.00390625" style="5" customWidth="1"/>
    <col min="4" max="4" width="11.28125" style="5" customWidth="1"/>
    <col min="5" max="5" width="12.8515625" style="5" customWidth="1"/>
    <col min="6" max="6" width="15.57421875" style="5" customWidth="1"/>
    <col min="7" max="7" width="2.28125" style="5" customWidth="1"/>
    <col min="8" max="8" width="12.00390625" style="5" customWidth="1"/>
    <col min="9" max="16384" width="8.28125" style="5" customWidth="1"/>
  </cols>
  <sheetData>
    <row r="1" s="2" customFormat="1" ht="15" customHeight="1">
      <c r="A1" s="3" t="str">
        <f>'[1]P&amp;L'!A1</f>
        <v>FACB RESORTS BERHAD (6461-P)</v>
      </c>
    </row>
    <row r="2" s="2" customFormat="1" ht="15" customHeight="1"/>
    <row r="3" s="2" customFormat="1" ht="15" customHeight="1">
      <c r="A3" s="3" t="s">
        <v>81</v>
      </c>
    </row>
    <row r="4" s="2" customFormat="1" ht="15" customHeight="1">
      <c r="A4" s="3" t="s">
        <v>94</v>
      </c>
    </row>
    <row r="5" spans="1:7" ht="15" customHeight="1">
      <c r="A5" s="2" t="s">
        <v>2</v>
      </c>
      <c r="B5" s="4"/>
      <c r="C5" s="4"/>
      <c r="D5" s="4"/>
      <c r="E5" s="4"/>
      <c r="F5" s="4"/>
      <c r="G5" s="4"/>
    </row>
    <row r="6" spans="1:7" ht="15" customHeight="1">
      <c r="A6" s="4"/>
      <c r="B6" s="4"/>
      <c r="C6" s="6" t="s">
        <v>51</v>
      </c>
      <c r="D6" s="6" t="s">
        <v>51</v>
      </c>
      <c r="E6" s="4"/>
      <c r="F6" s="4"/>
      <c r="G6" s="4"/>
    </row>
    <row r="7" spans="2:5" ht="15" customHeight="1">
      <c r="B7" s="6" t="s">
        <v>52</v>
      </c>
      <c r="C7" s="6" t="s">
        <v>53</v>
      </c>
      <c r="D7" s="6" t="s">
        <v>53</v>
      </c>
      <c r="E7" s="7" t="s">
        <v>54</v>
      </c>
    </row>
    <row r="8" spans="1:7" ht="15" customHeight="1">
      <c r="A8" s="8"/>
      <c r="B8" s="9" t="s">
        <v>55</v>
      </c>
      <c r="C8" s="9" t="s">
        <v>56</v>
      </c>
      <c r="D8" s="9" t="s">
        <v>57</v>
      </c>
      <c r="E8" s="9" t="s">
        <v>58</v>
      </c>
      <c r="F8" s="9" t="s">
        <v>59</v>
      </c>
      <c r="G8" s="10"/>
    </row>
    <row r="9" spans="1:7" ht="15" customHeight="1">
      <c r="A9" s="11"/>
      <c r="B9" s="10" t="s">
        <v>5</v>
      </c>
      <c r="C9" s="10" t="s">
        <v>5</v>
      </c>
      <c r="D9" s="10" t="s">
        <v>5</v>
      </c>
      <c r="E9" s="10" t="s">
        <v>5</v>
      </c>
      <c r="F9" s="10" t="s">
        <v>5</v>
      </c>
      <c r="G9" s="10"/>
    </row>
    <row r="10" spans="2:4" ht="15" customHeight="1">
      <c r="B10" s="6"/>
      <c r="C10" s="12"/>
      <c r="D10" s="13"/>
    </row>
    <row r="11" spans="1:6" ht="15" customHeight="1">
      <c r="A11" s="5" t="s">
        <v>96</v>
      </c>
      <c r="B11" s="14">
        <v>1015030</v>
      </c>
      <c r="C11" s="14">
        <v>111536</v>
      </c>
      <c r="D11" s="15">
        <v>5894</v>
      </c>
      <c r="E11" s="15">
        <v>-179119</v>
      </c>
      <c r="F11" s="14">
        <f>SUM(B11:E11)</f>
        <v>953341</v>
      </c>
    </row>
    <row r="12" spans="2:4" ht="15" customHeight="1">
      <c r="B12" s="6"/>
      <c r="C12" s="12"/>
      <c r="D12" s="13"/>
    </row>
    <row r="13" spans="1:8" ht="15" customHeight="1">
      <c r="A13" s="5" t="s">
        <v>60</v>
      </c>
      <c r="B13" s="16">
        <v>0</v>
      </c>
      <c r="C13" s="16">
        <v>0</v>
      </c>
      <c r="D13" s="17">
        <v>-366</v>
      </c>
      <c r="E13" s="17">
        <v>-57035</v>
      </c>
      <c r="F13" s="17">
        <f>SUM(B13:E13)</f>
        <v>-57401</v>
      </c>
      <c r="H13" s="6" t="s">
        <v>74</v>
      </c>
    </row>
    <row r="14" spans="2:8" ht="15" customHeight="1">
      <c r="B14" s="44"/>
      <c r="C14" s="44"/>
      <c r="D14" s="45"/>
      <c r="E14" s="45"/>
      <c r="F14" s="44"/>
      <c r="H14" s="6"/>
    </row>
    <row r="15" spans="1:6" ht="15" customHeight="1">
      <c r="A15" s="5" t="s">
        <v>86</v>
      </c>
      <c r="B15" s="5">
        <f>SUM(B11:B14)</f>
        <v>1015030</v>
      </c>
      <c r="C15" s="5">
        <f>SUM(C11:C14)</f>
        <v>111536</v>
      </c>
      <c r="D15" s="5">
        <f>SUM(D11:D14)</f>
        <v>5528</v>
      </c>
      <c r="E15" s="13">
        <f>SUM(E11:E14)</f>
        <v>-236154</v>
      </c>
      <c r="F15" s="5">
        <f>SUM(F11:F14)</f>
        <v>895940</v>
      </c>
    </row>
    <row r="17" spans="1:8" ht="15" customHeight="1">
      <c r="A17" s="5" t="s">
        <v>76</v>
      </c>
      <c r="B17" s="17">
        <v>0</v>
      </c>
      <c r="C17" s="17">
        <v>0</v>
      </c>
      <c r="D17" s="17">
        <v>-121</v>
      </c>
      <c r="E17" s="17">
        <f>'IS'!F33</f>
        <v>-13986</v>
      </c>
      <c r="F17" s="17">
        <f>SUM(B17:E17)</f>
        <v>-14107</v>
      </c>
      <c r="H17" s="5" t="s">
        <v>74</v>
      </c>
    </row>
    <row r="18" spans="2:6" ht="15" customHeight="1">
      <c r="B18" s="18"/>
      <c r="C18" s="18"/>
      <c r="D18" s="18"/>
      <c r="E18" s="18"/>
      <c r="F18" s="18"/>
    </row>
    <row r="19" spans="1:8" ht="15" customHeight="1" thickBot="1">
      <c r="A19" s="5" t="s">
        <v>97</v>
      </c>
      <c r="B19" s="19">
        <f>SUM(B15:B18)</f>
        <v>1015030</v>
      </c>
      <c r="C19" s="19">
        <f>SUM(C15:C18)</f>
        <v>111536</v>
      </c>
      <c r="D19" s="19">
        <f>SUM(D15:D18)</f>
        <v>5407</v>
      </c>
      <c r="E19" s="19">
        <f>SUM(E15:E18)</f>
        <v>-250140</v>
      </c>
      <c r="F19" s="19">
        <f>SUM(F15:F18)</f>
        <v>881833</v>
      </c>
      <c r="G19" s="14"/>
      <c r="H19" s="55" t="s">
        <v>74</v>
      </c>
    </row>
    <row r="20" ht="15" customHeight="1" thickTop="1"/>
    <row r="21" spans="2:6" ht="15" customHeight="1">
      <c r="B21" s="18"/>
      <c r="C21" s="18"/>
      <c r="D21" s="18"/>
      <c r="E21" s="18"/>
      <c r="F21" s="18"/>
    </row>
    <row r="22" ht="15" customHeight="1">
      <c r="G22" s="14"/>
    </row>
    <row r="25" spans="1:2" ht="15" customHeight="1">
      <c r="A25" s="20" t="s">
        <v>31</v>
      </c>
      <c r="B25" s="2"/>
    </row>
    <row r="26" spans="1:2" ht="15" customHeight="1">
      <c r="A26" s="20" t="s">
        <v>93</v>
      </c>
      <c r="B26" s="2"/>
    </row>
    <row r="27" ht="15" customHeight="1">
      <c r="A27" s="20" t="s">
        <v>78</v>
      </c>
    </row>
  </sheetData>
  <printOptions/>
  <pageMargins left="0.984251968503937" right="0.5118110236220472" top="0.984251968503937" bottom="0.5905511811023623" header="0.5118110236220472" footer="0.7480314960629921"/>
  <pageSetup fitToHeight="1" fitToWidth="1" horizontalDpi="600" verticalDpi="600" orientation="portrait" r:id="rId1"/>
  <headerFooter alignWithMargins="0">
    <oddFooter>&amp;C&amp;"Times New Roman Special G1,Regular"&amp;11Page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workbookViewId="0" topLeftCell="A1">
      <selection activeCell="D19" sqref="D19"/>
    </sheetView>
  </sheetViews>
  <sheetFormatPr defaultColWidth="9.140625" defaultRowHeight="12.75"/>
  <cols>
    <col min="1" max="3" width="9.140625" style="20" customWidth="1"/>
    <col min="4" max="4" width="26.140625" style="20" customWidth="1"/>
    <col min="5" max="5" width="2.421875" style="20" customWidth="1"/>
    <col min="6" max="6" width="13.28125" style="21" customWidth="1"/>
    <col min="7" max="7" width="2.140625" style="21" customWidth="1"/>
    <col min="8" max="8" width="14.00390625" style="21" customWidth="1"/>
    <col min="9" max="9" width="10.28125" style="21" customWidth="1"/>
    <col min="10" max="10" width="1.7109375" style="20" customWidth="1"/>
    <col min="11" max="11" width="10.28125" style="21" hidden="1" customWidth="1"/>
    <col min="12" max="16384" width="9.140625" style="20" customWidth="1"/>
  </cols>
  <sheetData>
    <row r="1" ht="11.25">
      <c r="A1" s="1" t="s">
        <v>0</v>
      </c>
    </row>
    <row r="3" ht="11.25">
      <c r="A3" s="1" t="s">
        <v>84</v>
      </c>
    </row>
    <row r="4" ht="11.25">
      <c r="A4" s="3" t="s">
        <v>94</v>
      </c>
    </row>
    <row r="5" ht="11.25">
      <c r="A5" s="20" t="s">
        <v>2</v>
      </c>
    </row>
    <row r="6" spans="6:11" ht="11.25">
      <c r="F6" s="21" t="s">
        <v>34</v>
      </c>
      <c r="H6" s="21" t="s">
        <v>35</v>
      </c>
      <c r="K6" s="21" t="s">
        <v>35</v>
      </c>
    </row>
    <row r="7" spans="6:11" ht="11.25">
      <c r="F7" s="21" t="s">
        <v>37</v>
      </c>
      <c r="H7" s="21" t="s">
        <v>37</v>
      </c>
      <c r="K7" s="21" t="s">
        <v>37</v>
      </c>
    </row>
    <row r="8" spans="6:11" ht="11.25">
      <c r="F8" s="21" t="s">
        <v>38</v>
      </c>
      <c r="H8" s="21" t="s">
        <v>38</v>
      </c>
      <c r="K8" s="21" t="s">
        <v>38</v>
      </c>
    </row>
    <row r="9" spans="6:11" ht="11.25">
      <c r="F9" s="34" t="s">
        <v>92</v>
      </c>
      <c r="G9" s="41"/>
      <c r="H9" s="34" t="s">
        <v>85</v>
      </c>
      <c r="I9" s="41"/>
      <c r="K9" s="34" t="s">
        <v>4</v>
      </c>
    </row>
    <row r="10" spans="6:11" ht="11.25">
      <c r="F10" s="21" t="s">
        <v>5</v>
      </c>
      <c r="H10" s="21" t="s">
        <v>5</v>
      </c>
      <c r="K10" s="21" t="s">
        <v>5</v>
      </c>
    </row>
    <row r="12" spans="1:11" ht="11.25">
      <c r="A12" s="20" t="s">
        <v>44</v>
      </c>
      <c r="F12" s="40">
        <f>'IS'!F25</f>
        <v>-14039</v>
      </c>
      <c r="H12" s="40">
        <v>-58201</v>
      </c>
      <c r="K12" s="21">
        <v>-76373</v>
      </c>
    </row>
    <row r="13" spans="6:8" ht="11.25">
      <c r="F13" s="40"/>
      <c r="H13" s="40"/>
    </row>
    <row r="14" spans="1:8" ht="11.25">
      <c r="A14" s="20" t="s">
        <v>61</v>
      </c>
      <c r="F14" s="40"/>
      <c r="H14" s="40"/>
    </row>
    <row r="15" spans="2:11" ht="11.25">
      <c r="B15" s="20" t="s">
        <v>62</v>
      </c>
      <c r="F15" s="40">
        <v>11353</v>
      </c>
      <c r="H15" s="40">
        <v>52311</v>
      </c>
      <c r="K15" s="21">
        <v>33236</v>
      </c>
    </row>
    <row r="16" spans="6:11" ht="11.25">
      <c r="F16" s="56"/>
      <c r="G16" s="23"/>
      <c r="H16" s="56"/>
      <c r="I16" s="23"/>
      <c r="K16" s="22"/>
    </row>
    <row r="17" spans="1:11" ht="11.25">
      <c r="A17" s="20" t="s">
        <v>63</v>
      </c>
      <c r="F17" s="40">
        <f>SUM(F12:F15)</f>
        <v>-2686</v>
      </c>
      <c r="H17" s="21">
        <f>SUM(H12:H15)</f>
        <v>-5890</v>
      </c>
      <c r="K17" s="21">
        <f>SUM(K12:K15)</f>
        <v>-43137</v>
      </c>
    </row>
    <row r="18" ht="11.25">
      <c r="F18" s="40"/>
    </row>
    <row r="19" spans="1:12" ht="11.25">
      <c r="A19" s="20" t="s">
        <v>64</v>
      </c>
      <c r="F19" s="40"/>
      <c r="L19" s="43"/>
    </row>
    <row r="20" spans="2:11" ht="11.25">
      <c r="B20" s="20" t="s">
        <v>65</v>
      </c>
      <c r="F20" s="40">
        <v>-871</v>
      </c>
      <c r="H20" s="21">
        <v>3906</v>
      </c>
      <c r="I20" s="21" t="s">
        <v>74</v>
      </c>
      <c r="K20" s="21">
        <v>32081</v>
      </c>
    </row>
    <row r="21" spans="2:11" ht="11.25">
      <c r="B21" s="20" t="s">
        <v>66</v>
      </c>
      <c r="F21" s="36">
        <v>-5318</v>
      </c>
      <c r="G21" s="23"/>
      <c r="H21" s="23">
        <v>9993</v>
      </c>
      <c r="I21" s="23" t="s">
        <v>74</v>
      </c>
      <c r="K21" s="22">
        <v>3737</v>
      </c>
    </row>
    <row r="22" spans="2:11" ht="11.25">
      <c r="B22" s="20" t="s">
        <v>77</v>
      </c>
      <c r="F22" s="56">
        <v>1015</v>
      </c>
      <c r="G22" s="23"/>
      <c r="H22" s="22">
        <v>-4698</v>
      </c>
      <c r="I22" s="23"/>
      <c r="K22" s="23"/>
    </row>
    <row r="23" spans="1:11" ht="11.25">
      <c r="A23" s="20" t="s">
        <v>100</v>
      </c>
      <c r="F23" s="40">
        <f>SUM(F17:F22)</f>
        <v>-7860</v>
      </c>
      <c r="H23" s="21">
        <f>SUM(H17:H22)</f>
        <v>3311</v>
      </c>
      <c r="K23" s="21">
        <f>SUM(K17:K21)</f>
        <v>-7319</v>
      </c>
    </row>
    <row r="24" spans="1:11" ht="11.25">
      <c r="A24" s="20" t="s">
        <v>67</v>
      </c>
      <c r="F24" s="56">
        <v>0</v>
      </c>
      <c r="G24" s="23"/>
      <c r="H24" s="23">
        <v>-9</v>
      </c>
      <c r="I24" s="23"/>
      <c r="K24" s="22">
        <v>-226</v>
      </c>
    </row>
    <row r="25" spans="6:11" ht="11.25">
      <c r="F25" s="56">
        <f>SUM(F23:F24)</f>
        <v>-7860</v>
      </c>
      <c r="G25" s="23"/>
      <c r="H25" s="24">
        <f>SUM(H23:H24)</f>
        <v>3302</v>
      </c>
      <c r="I25" s="23"/>
      <c r="K25" s="22">
        <f>SUM(K23:K24)</f>
        <v>-7545</v>
      </c>
    </row>
    <row r="26" spans="1:6" ht="11.25">
      <c r="A26" s="20" t="s">
        <v>68</v>
      </c>
      <c r="F26" s="40"/>
    </row>
    <row r="27" spans="2:11" ht="11.25">
      <c r="B27" s="20" t="s">
        <v>87</v>
      </c>
      <c r="F27" s="36">
        <v>-1077</v>
      </c>
      <c r="G27" s="23"/>
      <c r="H27" s="23">
        <v>-3231</v>
      </c>
      <c r="I27" s="23" t="s">
        <v>74</v>
      </c>
      <c r="K27" s="23">
        <v>-2828</v>
      </c>
    </row>
    <row r="28" spans="2:11" ht="11.25">
      <c r="B28" s="20" t="s">
        <v>88</v>
      </c>
      <c r="F28" s="58">
        <v>0</v>
      </c>
      <c r="G28" s="37"/>
      <c r="H28" s="37">
        <v>185</v>
      </c>
      <c r="I28" s="37" t="s">
        <v>74</v>
      </c>
      <c r="K28" s="23">
        <v>126</v>
      </c>
    </row>
    <row r="29" spans="1:11" ht="11.25">
      <c r="A29" s="20" t="s">
        <v>69</v>
      </c>
      <c r="F29" s="59">
        <f>SUM(F27:F28)</f>
        <v>-1077</v>
      </c>
      <c r="G29" s="23"/>
      <c r="H29" s="24">
        <f>SUM(H27:H28)</f>
        <v>-3046</v>
      </c>
      <c r="I29" s="23"/>
      <c r="K29" s="24">
        <f>SUM(K27:K28)</f>
        <v>-2702</v>
      </c>
    </row>
    <row r="30" ht="11.25">
      <c r="F30" s="40"/>
    </row>
    <row r="31" spans="1:6" ht="11.25">
      <c r="A31" s="20" t="s">
        <v>70</v>
      </c>
      <c r="F31" s="40"/>
    </row>
    <row r="32" spans="2:11" ht="11.25">
      <c r="B32" s="20" t="s">
        <v>71</v>
      </c>
      <c r="F32" s="40">
        <v>0</v>
      </c>
      <c r="H32" s="21">
        <v>6948</v>
      </c>
      <c r="K32" s="21">
        <v>7000</v>
      </c>
    </row>
    <row r="33" spans="2:11" ht="11.25">
      <c r="B33" s="20" t="s">
        <v>72</v>
      </c>
      <c r="F33" s="40">
        <v>-72</v>
      </c>
      <c r="H33" s="21">
        <v>-2076</v>
      </c>
      <c r="I33" s="21" t="s">
        <v>74</v>
      </c>
      <c r="K33" s="21">
        <v>-59024</v>
      </c>
    </row>
    <row r="34" spans="1:11" ht="11.25">
      <c r="A34" s="20" t="s">
        <v>101</v>
      </c>
      <c r="F34" s="59">
        <f>SUM(F32:F33)</f>
        <v>-72</v>
      </c>
      <c r="G34" s="23"/>
      <c r="H34" s="24">
        <f>SUM(H32:H33)</f>
        <v>4872</v>
      </c>
      <c r="I34" s="23"/>
      <c r="K34" s="24">
        <f>SUM(K32:K33)</f>
        <v>-52024</v>
      </c>
    </row>
    <row r="35" ht="11.25">
      <c r="F35" s="40"/>
    </row>
    <row r="36" spans="1:11" ht="11.25">
      <c r="A36" s="20" t="s">
        <v>73</v>
      </c>
      <c r="E36" s="20" t="s">
        <v>74</v>
      </c>
      <c r="F36" s="40">
        <f>+F25+F29+F34</f>
        <v>-9009</v>
      </c>
      <c r="H36" s="21">
        <f>+H25+H29+H34</f>
        <v>5128</v>
      </c>
      <c r="K36" s="21">
        <f>+K25+K29+K34</f>
        <v>-62271</v>
      </c>
    </row>
    <row r="37" ht="11.25">
      <c r="F37" s="40"/>
    </row>
    <row r="38" spans="1:11" ht="11.25">
      <c r="A38" s="20" t="s">
        <v>98</v>
      </c>
      <c r="F38" s="40">
        <f>H42</f>
        <v>-5798</v>
      </c>
      <c r="H38" s="21">
        <v>-10796</v>
      </c>
      <c r="K38" s="21">
        <v>50917</v>
      </c>
    </row>
    <row r="39" ht="11.25">
      <c r="F39" s="40"/>
    </row>
    <row r="40" spans="1:11" ht="11.25">
      <c r="A40" s="20" t="s">
        <v>75</v>
      </c>
      <c r="F40" s="40">
        <v>-231</v>
      </c>
      <c r="H40" s="21">
        <v>-130</v>
      </c>
      <c r="I40" s="21" t="s">
        <v>74</v>
      </c>
      <c r="K40" s="21">
        <v>558</v>
      </c>
    </row>
    <row r="41" ht="11.25">
      <c r="F41" s="40"/>
    </row>
    <row r="42" spans="1:11" ht="12" thickBot="1">
      <c r="A42" s="20" t="s">
        <v>99</v>
      </c>
      <c r="F42" s="57">
        <f>SUM(F36:F40)</f>
        <v>-15038</v>
      </c>
      <c r="G42" s="23"/>
      <c r="H42" s="25">
        <f>SUM(H36:H40)</f>
        <v>-5798</v>
      </c>
      <c r="I42" s="23"/>
      <c r="K42" s="25">
        <f>SUM(K36:K40)</f>
        <v>-10796</v>
      </c>
    </row>
    <row r="43" ht="12" thickTop="1">
      <c r="F43" s="40"/>
    </row>
    <row r="44" ht="11.25">
      <c r="F44" s="40"/>
    </row>
    <row r="45" ht="11.25">
      <c r="F45" s="40"/>
    </row>
    <row r="46" spans="1:6" ht="11.25">
      <c r="A46" s="20" t="s">
        <v>31</v>
      </c>
      <c r="F46" s="40"/>
    </row>
    <row r="47" spans="1:6" ht="11.25">
      <c r="A47" s="20" t="s">
        <v>93</v>
      </c>
      <c r="F47" s="40"/>
    </row>
    <row r="48" spans="1:6" ht="11.25">
      <c r="A48" s="20" t="s">
        <v>78</v>
      </c>
      <c r="F48" s="40"/>
    </row>
    <row r="49" ht="11.25">
      <c r="F49" s="40"/>
    </row>
    <row r="50" ht="11.25">
      <c r="F50" s="40"/>
    </row>
    <row r="51" ht="11.25">
      <c r="F51" s="40"/>
    </row>
    <row r="52" ht="11.25">
      <c r="F52" s="40"/>
    </row>
    <row r="53" ht="11.25">
      <c r="F53" s="40"/>
    </row>
  </sheetData>
  <printOptions/>
  <pageMargins left="0.9448818897637796" right="0.35433070866141736" top="0.984251968503937" bottom="0.5905511811023623" header="0.5118110236220472" footer="0.5118110236220472"/>
  <pageSetup fitToHeight="1" fitToWidth="1" horizontalDpi="600" verticalDpi="600" orientation="portrait" scale="97" r:id="rId1"/>
  <headerFooter alignWithMargins="0">
    <oddFooter>&amp;C&amp;"Times New Roman Special G1,Regular"&amp;11Page 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FACB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FACB BERHAD</dc:creator>
  <cp:keywords/>
  <dc:description/>
  <cp:lastModifiedBy>Louis Koo</cp:lastModifiedBy>
  <cp:lastPrinted>2004-08-12T02:11:33Z</cp:lastPrinted>
  <dcterms:created xsi:type="dcterms:W3CDTF">2003-05-30T02:44:22Z</dcterms:created>
  <dcterms:modified xsi:type="dcterms:W3CDTF">2004-08-27T01:42:08Z</dcterms:modified>
  <cp:category/>
  <cp:version/>
  <cp:contentType/>
  <cp:contentStatus/>
</cp:coreProperties>
</file>